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at 2024\"/>
    </mc:Choice>
  </mc:AlternateContent>
  <xr:revisionPtr revIDLastSave="0" documentId="13_ncr:1_{FB0D200F-57FE-469E-99CD-A87A7EA0B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D 2024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F46" i="1"/>
  <c r="G46" i="1" s="1"/>
  <c r="F47" i="1"/>
  <c r="F37" i="1"/>
  <c r="F8" i="1"/>
  <c r="F49" i="1"/>
  <c r="F9" i="1"/>
  <c r="F48" i="1"/>
  <c r="F20" i="1"/>
  <c r="S20" i="1"/>
  <c r="M20" i="1"/>
  <c r="W20" i="1" l="1"/>
  <c r="W30" i="1"/>
  <c r="W29" i="1"/>
  <c r="W25" i="1"/>
  <c r="S17" i="1"/>
  <c r="M17" i="1"/>
  <c r="F17" i="1"/>
  <c r="W17" i="1" l="1"/>
  <c r="F43" i="1" l="1"/>
  <c r="F40" i="1"/>
  <c r="F19" i="1"/>
  <c r="M13" i="1"/>
  <c r="S5" i="1"/>
  <c r="F51" i="1"/>
  <c r="F42" i="1"/>
  <c r="F41" i="1"/>
  <c r="F38" i="1"/>
  <c r="S10" i="1"/>
  <c r="M18" i="1"/>
  <c r="F10" i="1"/>
  <c r="M10" i="1"/>
  <c r="F21" i="1"/>
  <c r="M21" i="1"/>
  <c r="S21" i="1"/>
  <c r="S19" i="1"/>
  <c r="F16" i="1"/>
  <c r="M16" i="1"/>
  <c r="S16" i="1"/>
  <c r="F13" i="1"/>
  <c r="S13" i="1"/>
  <c r="F12" i="1"/>
  <c r="M12" i="1"/>
  <c r="S12" i="1"/>
  <c r="F11" i="1"/>
  <c r="M11" i="1"/>
  <c r="S11" i="1"/>
  <c r="M9" i="1"/>
  <c r="S9" i="1"/>
  <c r="M8" i="1"/>
  <c r="S8" i="1"/>
  <c r="F7" i="1"/>
  <c r="G7" i="1" s="1"/>
  <c r="M7" i="1"/>
  <c r="S7" i="1"/>
  <c r="F6" i="1"/>
  <c r="M6" i="1"/>
  <c r="S6" i="1"/>
  <c r="F5" i="1"/>
  <c r="M5" i="1"/>
  <c r="S18" i="1"/>
  <c r="F18" i="1"/>
  <c r="W5" i="1" l="1"/>
  <c r="W11" i="1"/>
  <c r="W21" i="1"/>
  <c r="W6" i="1"/>
  <c r="W16" i="1"/>
  <c r="W18" i="1"/>
  <c r="W7" i="1"/>
  <c r="W12" i="1"/>
  <c r="W9" i="1"/>
  <c r="W13" i="1"/>
  <c r="W8" i="1"/>
  <c r="W10" i="1"/>
  <c r="M19" i="1"/>
  <c r="W19" i="1" s="1"/>
</calcChain>
</file>

<file path=xl/sharedStrings.xml><?xml version="1.0" encoding="utf-8"?>
<sst xmlns="http://schemas.openxmlformats.org/spreadsheetml/2006/main" count="154" uniqueCount="68">
  <si>
    <t>Pres A</t>
  </si>
  <si>
    <t>POD A</t>
  </si>
  <si>
    <t>Epen</t>
  </si>
  <si>
    <t>Eys</t>
  </si>
  <si>
    <t>Margraten</t>
  </si>
  <si>
    <t>Mechelen</t>
  </si>
  <si>
    <t>Strucht</t>
  </si>
  <si>
    <t>Ubachsberg</t>
  </si>
  <si>
    <t>Vaals</t>
  </si>
  <si>
    <t>Vijlen</t>
  </si>
  <si>
    <t>Voerendaal</t>
  </si>
  <si>
    <t>Wijlre</t>
  </si>
  <si>
    <t>Pres B</t>
  </si>
  <si>
    <t>Houding B</t>
  </si>
  <si>
    <t>Houding A</t>
  </si>
  <si>
    <t>POD B</t>
  </si>
  <si>
    <t>Houthem</t>
  </si>
  <si>
    <t>Mheer</t>
  </si>
  <si>
    <t>Simpelveld</t>
  </si>
  <si>
    <t>St. Geertruid</t>
  </si>
  <si>
    <t>Valkenburg</t>
  </si>
  <si>
    <t>P.O.D.</t>
  </si>
  <si>
    <t>Exercitie</t>
  </si>
  <si>
    <t>Oud</t>
  </si>
  <si>
    <t>Totaal score</t>
  </si>
  <si>
    <t>Ranglijst</t>
  </si>
  <si>
    <t>1ste divisie</t>
  </si>
  <si>
    <t>2de divisie</t>
  </si>
  <si>
    <t>3de divisie</t>
  </si>
  <si>
    <t>Muziekkorpsen totaal</t>
  </si>
  <si>
    <t>4de divisie</t>
  </si>
  <si>
    <t>Totaal</t>
  </si>
  <si>
    <t>Defilé A</t>
  </si>
  <si>
    <t>Defilé B</t>
  </si>
  <si>
    <t>Schietwedstrijden</t>
  </si>
  <si>
    <t>Bondskampioen B - Klasse</t>
  </si>
  <si>
    <t>Bondskampioen A - Klasse</t>
  </si>
  <si>
    <t>Erekruis A- Klasse</t>
  </si>
  <si>
    <t>St.Geertruid</t>
  </si>
  <si>
    <t>promotie</t>
  </si>
  <si>
    <t>Erekruis B- Klasse</t>
  </si>
  <si>
    <t>1e prijs  A - Klasse</t>
  </si>
  <si>
    <t>1e prijs  B - Klasse</t>
  </si>
  <si>
    <t>Behaalde scores 2024</t>
  </si>
  <si>
    <t>Jaar 2024</t>
  </si>
  <si>
    <t>jaar 2024 exercitie</t>
  </si>
  <si>
    <t>Vijlen 260</t>
  </si>
  <si>
    <t>Wijlre 259</t>
  </si>
  <si>
    <t>Houthem 258</t>
  </si>
  <si>
    <t>B  - 2025</t>
  </si>
  <si>
    <t>A  - 2025</t>
  </si>
  <si>
    <t>Vorendaal</t>
  </si>
  <si>
    <t>E.Broers</t>
  </si>
  <si>
    <t>P.Broers</t>
  </si>
  <si>
    <t>M.Schins</t>
  </si>
  <si>
    <t>E.Rouwet</t>
  </si>
  <si>
    <t>C. Hoenen</t>
  </si>
  <si>
    <t>1  Voerendaal       Y. Wiendels</t>
  </si>
  <si>
    <t>2  Voerendaal       D. Eussen</t>
  </si>
  <si>
    <t>3  Margraten         J. Prevoo</t>
  </si>
  <si>
    <t>4  Ubachsberg      H. Loozen</t>
  </si>
  <si>
    <t>5  Mheer              J. Hanssen</t>
  </si>
  <si>
    <t xml:space="preserve">Ubachsberg   </t>
  </si>
  <si>
    <t>C. Hoenen Ubachsberg</t>
  </si>
  <si>
    <t>Y. Wiendels Voerendaal</t>
  </si>
  <si>
    <t>ranglijst 2024</t>
  </si>
  <si>
    <t>ranglijst 2024 exercitie</t>
  </si>
  <si>
    <t>gemiddelde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</si>
</sst>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name val="Baguet Script"/>
    </font>
    <font>
      <i/>
      <sz val="8"/>
      <name val="Baguet Script"/>
    </font>
    <font>
      <i/>
      <sz val="8"/>
      <name val="Arial Nova Cond Light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 Nova Cond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3" fillId="0" borderId="17" xfId="0" applyFont="1" applyBorder="1"/>
    <xf numFmtId="0" fontId="3" fillId="0" borderId="30" xfId="0" applyFont="1" applyBorder="1" applyAlignment="1">
      <alignment horizontal="right"/>
    </xf>
    <xf numFmtId="0" fontId="3" fillId="0" borderId="0" xfId="0" applyFont="1"/>
    <xf numFmtId="1" fontId="0" fillId="0" borderId="10" xfId="0" applyNumberFormat="1" applyBorder="1" applyAlignment="1">
      <alignment horizontal="center"/>
    </xf>
    <xf numFmtId="1" fontId="0" fillId="0" borderId="11" xfId="0" applyNumberFormat="1" applyBorder="1"/>
    <xf numFmtId="1" fontId="0" fillId="0" borderId="10" xfId="0" applyNumberFormat="1" applyBorder="1"/>
    <xf numFmtId="1" fontId="0" fillId="0" borderId="0" xfId="0" applyNumberFormat="1"/>
    <xf numFmtId="1" fontId="3" fillId="0" borderId="0" xfId="0" applyNumberFormat="1" applyFont="1"/>
    <xf numFmtId="1" fontId="0" fillId="0" borderId="11" xfId="0" applyNumberForma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164" fontId="0" fillId="0" borderId="10" xfId="0" applyNumberFormat="1" applyBorder="1" applyAlignment="1">
      <alignment horizontal="center"/>
    </xf>
    <xf numFmtId="0" fontId="1" fillId="0" borderId="23" xfId="0" applyFont="1" applyBorder="1"/>
    <xf numFmtId="164" fontId="0" fillId="0" borderId="11" xfId="0" applyNumberFormat="1" applyBorder="1" applyAlignment="1">
      <alignment horizontal="center"/>
    </xf>
    <xf numFmtId="0" fontId="4" fillId="0" borderId="15" xfId="0" applyFont="1" applyBorder="1"/>
    <xf numFmtId="0" fontId="0" fillId="0" borderId="27" xfId="0" applyBorder="1"/>
    <xf numFmtId="0" fontId="4" fillId="0" borderId="0" xfId="0" applyFont="1"/>
    <xf numFmtId="0" fontId="0" fillId="0" borderId="29" xfId="0" applyBorder="1"/>
    <xf numFmtId="0" fontId="4" fillId="0" borderId="17" xfId="0" applyFont="1" applyBorder="1"/>
    <xf numFmtId="0" fontId="4" fillId="0" borderId="28" xfId="0" applyFont="1" applyBorder="1"/>
    <xf numFmtId="0" fontId="5" fillId="0" borderId="0" xfId="0" applyFont="1"/>
    <xf numFmtId="164" fontId="0" fillId="0" borderId="10" xfId="0" applyNumberFormat="1" applyBorder="1"/>
    <xf numFmtId="164" fontId="0" fillId="0" borderId="22" xfId="0" applyNumberFormat="1" applyBorder="1"/>
    <xf numFmtId="0" fontId="3" fillId="0" borderId="2" xfId="0" applyFont="1" applyBorder="1"/>
    <xf numFmtId="0" fontId="3" fillId="0" borderId="8" xfId="0" applyFont="1" applyBorder="1"/>
    <xf numFmtId="0" fontId="0" fillId="0" borderId="25" xfId="0" applyBorder="1"/>
    <xf numFmtId="164" fontId="0" fillId="0" borderId="25" xfId="0" applyNumberFormat="1" applyBorder="1"/>
    <xf numFmtId="164" fontId="0" fillId="0" borderId="16" xfId="0" applyNumberFormat="1" applyBorder="1"/>
    <xf numFmtId="164" fontId="0" fillId="0" borderId="11" xfId="0" applyNumberForma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" fontId="3" fillId="0" borderId="7" xfId="0" applyNumberFormat="1" applyFont="1" applyBorder="1"/>
    <xf numFmtId="164" fontId="3" fillId="0" borderId="1" xfId="0" applyNumberFormat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32" xfId="0" applyFont="1" applyBorder="1"/>
    <xf numFmtId="0" fontId="3" fillId="0" borderId="31" xfId="0" applyFont="1" applyBorder="1"/>
    <xf numFmtId="1" fontId="3" fillId="0" borderId="18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21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164" fontId="3" fillId="0" borderId="22" xfId="0" applyNumberFormat="1" applyFont="1" applyBorder="1"/>
    <xf numFmtId="1" fontId="3" fillId="0" borderId="11" xfId="0" applyNumberFormat="1" applyFont="1" applyBorder="1"/>
    <xf numFmtId="0" fontId="3" fillId="0" borderId="24" xfId="0" applyFont="1" applyBorder="1"/>
    <xf numFmtId="1" fontId="3" fillId="0" borderId="24" xfId="0" applyNumberFormat="1" applyFont="1" applyBorder="1"/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5" fillId="0" borderId="16" xfId="0" applyFont="1" applyBorder="1"/>
    <xf numFmtId="0" fontId="3" fillId="0" borderId="29" xfId="0" applyFont="1" applyBorder="1"/>
    <xf numFmtId="0" fontId="3" fillId="0" borderId="28" xfId="0" applyFont="1" applyBorder="1"/>
    <xf numFmtId="0" fontId="5" fillId="0" borderId="27" xfId="0" applyFont="1" applyBorder="1"/>
    <xf numFmtId="164" fontId="3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4" xfId="0" applyFont="1" applyBorder="1"/>
    <xf numFmtId="0" fontId="3" fillId="0" borderId="38" xfId="0" applyFont="1" applyBorder="1"/>
    <xf numFmtId="1" fontId="3" fillId="0" borderId="39" xfId="0" applyNumberFormat="1" applyFont="1" applyBorder="1" applyAlignment="1">
      <alignment horizontal="center"/>
    </xf>
    <xf numFmtId="164" fontId="3" fillId="0" borderId="39" xfId="0" quotePrefix="1" applyNumberFormat="1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0" fontId="3" fillId="0" borderId="36" xfId="0" applyFont="1" applyBorder="1"/>
    <xf numFmtId="1" fontId="3" fillId="0" borderId="8" xfId="0" applyNumberFormat="1" applyFont="1" applyBorder="1" applyAlignment="1">
      <alignment horizontal="center"/>
    </xf>
    <xf numFmtId="1" fontId="3" fillId="0" borderId="4" xfId="0" applyNumberFormat="1" applyFont="1" applyBorder="1"/>
    <xf numFmtId="1" fontId="3" fillId="0" borderId="40" xfId="0" applyNumberFormat="1" applyFont="1" applyBorder="1"/>
    <xf numFmtId="1" fontId="3" fillId="0" borderId="41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64" fontId="10" fillId="0" borderId="3" xfId="0" quotePrefix="1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39" xfId="0" applyNumberFormat="1" applyFont="1" applyBorder="1" applyAlignment="1">
      <alignment horizontal="center"/>
    </xf>
    <xf numFmtId="164" fontId="10" fillId="0" borderId="39" xfId="0" quotePrefix="1" applyNumberFormat="1" applyFont="1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/>
    <xf numFmtId="1" fontId="10" fillId="0" borderId="42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2" borderId="8" xfId="0" applyFont="1" applyFill="1" applyBorder="1"/>
    <xf numFmtId="1" fontId="3" fillId="2" borderId="40" xfId="0" applyNumberFormat="1" applyFont="1" applyFill="1" applyBorder="1"/>
    <xf numFmtId="0" fontId="12" fillId="0" borderId="0" xfId="0" applyFont="1" applyFill="1"/>
    <xf numFmtId="0" fontId="3" fillId="2" borderId="6" xfId="0" applyFont="1" applyFill="1" applyBorder="1"/>
    <xf numFmtId="1" fontId="3" fillId="2" borderId="7" xfId="0" applyNumberFormat="1" applyFont="1" applyFill="1" applyBorder="1"/>
    <xf numFmtId="0" fontId="12" fillId="2" borderId="0" xfId="0" applyFont="1" applyFill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91049</xdr:colOff>
      <xdr:row>37</xdr:row>
      <xdr:rowOff>0</xdr:rowOff>
    </xdr:from>
    <xdr:to>
      <xdr:col>27</xdr:col>
      <xdr:colOff>98053</xdr:colOff>
      <xdr:row>48</xdr:row>
      <xdr:rowOff>51992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11DD9D-96FF-0E97-269E-68677A4A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2979" y="6254283"/>
          <a:ext cx="1568824" cy="1855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8"/>
  <sheetViews>
    <sheetView tabSelected="1" view="pageLayout" topLeftCell="R1" zoomScale="136" zoomScaleNormal="100" zoomScalePageLayoutView="136" workbookViewId="0">
      <selection activeCell="AC27" sqref="AC27"/>
    </sheetView>
  </sheetViews>
  <sheetFormatPr defaultRowHeight="12.75" x14ac:dyDescent="0.2"/>
  <cols>
    <col min="1" max="1" width="13" customWidth="1"/>
    <col min="2" max="2" width="9.5703125" customWidth="1"/>
    <col min="3" max="3" width="9.7109375" customWidth="1"/>
    <col min="4" max="4" width="9.85546875" customWidth="1"/>
    <col min="5" max="5" width="2" customWidth="1"/>
    <col min="6" max="6" width="10.7109375" bestFit="1" customWidth="1"/>
    <col min="7" max="7" width="1.42578125" customWidth="1"/>
    <col min="8" max="8" width="11" customWidth="1"/>
    <col min="12" max="12" width="2.140625" customWidth="1"/>
    <col min="13" max="13" width="9.85546875" customWidth="1"/>
    <col min="14" max="14" width="10.140625" customWidth="1"/>
    <col min="17" max="17" width="10.7109375" bestFit="1" customWidth="1"/>
    <col min="18" max="18" width="2" customWidth="1"/>
    <col min="19" max="19" width="10.7109375" bestFit="1" customWidth="1"/>
    <col min="20" max="20" width="0.85546875" customWidth="1"/>
    <col min="21" max="21" width="2.7109375" customWidth="1"/>
    <col min="22" max="22" width="13.140625" bestFit="1" customWidth="1"/>
    <col min="23" max="23" width="10.7109375" bestFit="1" customWidth="1"/>
    <col min="24" max="25" width="2.7109375" customWidth="1"/>
    <col min="26" max="26" width="13.140625" bestFit="1" customWidth="1"/>
    <col min="28" max="28" width="2.7109375" style="19" customWidth="1"/>
  </cols>
  <sheetData>
    <row r="1" spans="1:30" ht="19.5" thickTop="1" thickBot="1" x14ac:dyDescent="0.3">
      <c r="A1" s="39"/>
      <c r="B1" s="132" t="s">
        <v>43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40"/>
      <c r="U1" s="41"/>
      <c r="V1" s="132" t="s">
        <v>24</v>
      </c>
      <c r="W1" s="132"/>
      <c r="X1" s="4"/>
      <c r="Y1" s="39"/>
      <c r="Z1" s="132" t="s">
        <v>25</v>
      </c>
      <c r="AA1" s="132"/>
      <c r="AB1" s="148"/>
    </row>
    <row r="2" spans="1:30" ht="14.25" thickTop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  <c r="U2" s="43"/>
      <c r="V2" s="43"/>
      <c r="W2" s="43"/>
      <c r="X2" s="44"/>
      <c r="Y2" s="42"/>
      <c r="Z2" s="43"/>
      <c r="AA2" s="43"/>
      <c r="AB2" s="149"/>
    </row>
    <row r="3" spans="1:30" ht="13.5" thickBot="1" x14ac:dyDescent="0.25">
      <c r="A3" s="96" t="s">
        <v>21</v>
      </c>
      <c r="B3" s="133" t="s">
        <v>48</v>
      </c>
      <c r="C3" s="134"/>
      <c r="D3" s="134"/>
      <c r="E3" s="134"/>
      <c r="F3" s="135"/>
      <c r="G3" s="95"/>
      <c r="H3" s="53"/>
      <c r="I3" s="133" t="s">
        <v>47</v>
      </c>
      <c r="J3" s="134"/>
      <c r="K3" s="134"/>
      <c r="L3" s="134"/>
      <c r="M3" s="135"/>
      <c r="N3" s="53"/>
      <c r="O3" s="133" t="s">
        <v>46</v>
      </c>
      <c r="P3" s="134"/>
      <c r="Q3" s="134"/>
      <c r="R3" s="134"/>
      <c r="S3" s="135"/>
      <c r="T3" s="45"/>
      <c r="U3" s="46"/>
      <c r="V3" s="136" t="s">
        <v>44</v>
      </c>
      <c r="W3" s="137"/>
      <c r="X3" s="45"/>
      <c r="Y3" s="9"/>
      <c r="Z3" s="10" t="s">
        <v>65</v>
      </c>
      <c r="AA3" s="47"/>
      <c r="AB3" s="45"/>
    </row>
    <row r="4" spans="1:30" s="19" customFormat="1" ht="13.5" thickBot="1" x14ac:dyDescent="0.25">
      <c r="A4" s="52"/>
      <c r="B4" s="49" t="s">
        <v>0</v>
      </c>
      <c r="C4" s="50" t="s">
        <v>14</v>
      </c>
      <c r="D4" s="50" t="s">
        <v>32</v>
      </c>
      <c r="E4" s="50"/>
      <c r="F4" s="51" t="s">
        <v>1</v>
      </c>
      <c r="G4" s="53"/>
      <c r="H4" s="53"/>
      <c r="I4" s="49" t="s">
        <v>0</v>
      </c>
      <c r="J4" s="50" t="s">
        <v>14</v>
      </c>
      <c r="K4" s="50" t="s">
        <v>32</v>
      </c>
      <c r="L4" s="50"/>
      <c r="M4" s="51" t="s">
        <v>1</v>
      </c>
      <c r="N4" s="53"/>
      <c r="O4" s="49" t="s">
        <v>0</v>
      </c>
      <c r="P4" s="50" t="s">
        <v>14</v>
      </c>
      <c r="Q4" s="50" t="s">
        <v>32</v>
      </c>
      <c r="R4" s="50"/>
      <c r="S4" s="51" t="s">
        <v>1</v>
      </c>
      <c r="T4" s="45"/>
      <c r="U4" s="46"/>
      <c r="V4" s="53"/>
      <c r="W4" s="54"/>
      <c r="X4" s="55"/>
      <c r="Y4" s="46"/>
      <c r="AA4" s="53"/>
      <c r="AB4" s="45"/>
    </row>
    <row r="5" spans="1:30" x14ac:dyDescent="0.2">
      <c r="A5" s="67" t="s">
        <v>2</v>
      </c>
      <c r="B5" s="56">
        <v>473</v>
      </c>
      <c r="C5" s="57">
        <v>263</v>
      </c>
      <c r="D5" s="57">
        <v>600</v>
      </c>
      <c r="E5" s="58"/>
      <c r="F5" s="18">
        <f t="shared" ref="F5:F7" si="0">B5+C5+D5</f>
        <v>1336</v>
      </c>
      <c r="G5" s="54"/>
      <c r="H5" s="54"/>
      <c r="I5" s="56">
        <v>473</v>
      </c>
      <c r="J5" s="57">
        <v>513</v>
      </c>
      <c r="K5" s="57">
        <v>619</v>
      </c>
      <c r="L5" s="58"/>
      <c r="M5" s="18">
        <f t="shared" ref="M5:M13" si="1">I5+J5+K5</f>
        <v>1605</v>
      </c>
      <c r="N5" s="11"/>
      <c r="O5" s="56">
        <v>469</v>
      </c>
      <c r="P5" s="57">
        <v>528</v>
      </c>
      <c r="Q5" s="57">
        <v>643</v>
      </c>
      <c r="R5" s="58"/>
      <c r="S5" s="18">
        <f t="shared" ref="S5:S21" si="2">O5+P5+Q5</f>
        <v>1640</v>
      </c>
      <c r="T5" s="55"/>
      <c r="U5" s="61"/>
      <c r="V5" s="73" t="s">
        <v>2</v>
      </c>
      <c r="W5" s="62">
        <f>SUM(F5,M5,S5)</f>
        <v>4581</v>
      </c>
      <c r="X5" s="63"/>
      <c r="Y5" s="9"/>
      <c r="Z5" s="73" t="s">
        <v>6</v>
      </c>
      <c r="AA5" s="62">
        <v>4683</v>
      </c>
      <c r="AB5" s="45">
        <v>1</v>
      </c>
      <c r="AC5" s="20"/>
      <c r="AD5" s="1"/>
    </row>
    <row r="6" spans="1:30" x14ac:dyDescent="0.2">
      <c r="A6" s="67" t="s">
        <v>3</v>
      </c>
      <c r="B6" s="56">
        <v>464</v>
      </c>
      <c r="C6" s="57">
        <v>260</v>
      </c>
      <c r="D6" s="57">
        <v>604</v>
      </c>
      <c r="E6" s="58"/>
      <c r="F6" s="18">
        <f t="shared" si="0"/>
        <v>1328</v>
      </c>
      <c r="G6" s="54"/>
      <c r="H6" s="54"/>
      <c r="I6" s="56">
        <v>446</v>
      </c>
      <c r="J6" s="57">
        <v>525</v>
      </c>
      <c r="K6" s="57">
        <v>616</v>
      </c>
      <c r="L6" s="58"/>
      <c r="M6" s="18">
        <f t="shared" si="1"/>
        <v>1587</v>
      </c>
      <c r="N6" s="11"/>
      <c r="O6" s="56">
        <v>454</v>
      </c>
      <c r="P6" s="57">
        <v>529</v>
      </c>
      <c r="Q6" s="57">
        <v>644</v>
      </c>
      <c r="R6" s="58"/>
      <c r="S6" s="18">
        <f t="shared" si="2"/>
        <v>1627</v>
      </c>
      <c r="T6" s="55"/>
      <c r="U6" s="61"/>
      <c r="V6" s="33" t="s">
        <v>3</v>
      </c>
      <c r="W6" s="103">
        <f t="shared" ref="W6:W21" si="3">SUM(F6,M6,S6)</f>
        <v>4542</v>
      </c>
      <c r="X6" s="63"/>
      <c r="Y6" s="9"/>
      <c r="Z6" s="33" t="s">
        <v>7</v>
      </c>
      <c r="AA6" s="103">
        <v>4666</v>
      </c>
      <c r="AB6" s="45">
        <v>2</v>
      </c>
    </row>
    <row r="7" spans="1:30" x14ac:dyDescent="0.2">
      <c r="A7" s="67" t="s">
        <v>4</v>
      </c>
      <c r="B7" s="56">
        <v>453</v>
      </c>
      <c r="C7" s="57">
        <v>266</v>
      </c>
      <c r="D7" s="57">
        <v>597</v>
      </c>
      <c r="E7" s="58"/>
      <c r="F7" s="18">
        <f t="shared" si="0"/>
        <v>1316</v>
      </c>
      <c r="G7" s="54">
        <f>SUM(B7:F7)</f>
        <v>2632</v>
      </c>
      <c r="H7" s="54"/>
      <c r="I7" s="56">
        <v>462</v>
      </c>
      <c r="J7" s="57">
        <v>521</v>
      </c>
      <c r="K7" s="57">
        <v>603</v>
      </c>
      <c r="L7" s="58"/>
      <c r="M7" s="18">
        <f t="shared" si="1"/>
        <v>1586</v>
      </c>
      <c r="N7" s="11"/>
      <c r="O7" s="56">
        <v>469</v>
      </c>
      <c r="P7" s="57">
        <v>536</v>
      </c>
      <c r="Q7" s="57">
        <v>632</v>
      </c>
      <c r="R7" s="58"/>
      <c r="S7" s="18">
        <f t="shared" si="2"/>
        <v>1637</v>
      </c>
      <c r="T7" s="55"/>
      <c r="U7" s="61"/>
      <c r="V7" s="33" t="s">
        <v>4</v>
      </c>
      <c r="W7" s="103">
        <f t="shared" si="3"/>
        <v>4539</v>
      </c>
      <c r="X7" s="63"/>
      <c r="Y7" s="9"/>
      <c r="Z7" s="33" t="s">
        <v>11</v>
      </c>
      <c r="AA7" s="103">
        <v>4636</v>
      </c>
      <c r="AB7" s="150">
        <v>3</v>
      </c>
      <c r="AC7" s="140"/>
    </row>
    <row r="8" spans="1:30" x14ac:dyDescent="0.2">
      <c r="A8" s="67" t="s">
        <v>17</v>
      </c>
      <c r="B8" s="113">
        <v>473</v>
      </c>
      <c r="C8" s="114">
        <v>264</v>
      </c>
      <c r="D8" s="114">
        <v>606</v>
      </c>
      <c r="E8" s="115"/>
      <c r="F8" s="116">
        <f>SUM(B8:E8)</f>
        <v>1343</v>
      </c>
      <c r="G8" s="54"/>
      <c r="H8" s="54"/>
      <c r="I8" s="56">
        <v>457</v>
      </c>
      <c r="J8" s="57">
        <v>522</v>
      </c>
      <c r="K8" s="57">
        <v>606</v>
      </c>
      <c r="L8" s="58"/>
      <c r="M8" s="18">
        <f t="shared" si="1"/>
        <v>1585</v>
      </c>
      <c r="N8" s="11"/>
      <c r="O8" s="56">
        <v>478</v>
      </c>
      <c r="P8" s="57">
        <v>536</v>
      </c>
      <c r="Q8" s="57">
        <v>634</v>
      </c>
      <c r="R8" s="58"/>
      <c r="S8" s="18">
        <f t="shared" si="2"/>
        <v>1648</v>
      </c>
      <c r="T8" s="55"/>
      <c r="U8" s="61"/>
      <c r="V8" s="33" t="s">
        <v>17</v>
      </c>
      <c r="W8" s="103">
        <f t="shared" si="3"/>
        <v>4576</v>
      </c>
      <c r="X8" s="63"/>
      <c r="Y8" s="9"/>
      <c r="Z8" s="33" t="s">
        <v>10</v>
      </c>
      <c r="AA8" s="103">
        <v>4625</v>
      </c>
      <c r="AB8" s="45">
        <v>4</v>
      </c>
    </row>
    <row r="9" spans="1:30" x14ac:dyDescent="0.2">
      <c r="A9" s="67" t="s">
        <v>6</v>
      </c>
      <c r="B9" s="56">
        <v>491</v>
      </c>
      <c r="C9" s="57">
        <v>274</v>
      </c>
      <c r="D9" s="57">
        <v>615</v>
      </c>
      <c r="E9" s="58"/>
      <c r="F9" s="18">
        <f>SUM(B9:E9)</f>
        <v>1380</v>
      </c>
      <c r="G9" s="54"/>
      <c r="H9" s="54"/>
      <c r="I9" s="56">
        <v>486</v>
      </c>
      <c r="J9" s="57">
        <v>536</v>
      </c>
      <c r="K9" s="57">
        <v>631</v>
      </c>
      <c r="L9" s="58"/>
      <c r="M9" s="18">
        <f t="shared" si="1"/>
        <v>1653</v>
      </c>
      <c r="N9" s="11"/>
      <c r="O9" s="56">
        <v>492</v>
      </c>
      <c r="P9" s="57">
        <v>531</v>
      </c>
      <c r="Q9" s="57">
        <v>627</v>
      </c>
      <c r="R9" s="58"/>
      <c r="S9" s="18">
        <f t="shared" si="2"/>
        <v>1650</v>
      </c>
      <c r="T9" s="55"/>
      <c r="U9" s="61"/>
      <c r="V9" s="33" t="s">
        <v>6</v>
      </c>
      <c r="W9" s="103">
        <f t="shared" si="3"/>
        <v>4683</v>
      </c>
      <c r="X9" s="63"/>
      <c r="Y9" s="9"/>
      <c r="Z9" s="33" t="s">
        <v>9</v>
      </c>
      <c r="AA9" s="103">
        <v>4602</v>
      </c>
      <c r="AB9" s="45">
        <v>5</v>
      </c>
    </row>
    <row r="10" spans="1:30" x14ac:dyDescent="0.2">
      <c r="A10" s="67" t="s">
        <v>7</v>
      </c>
      <c r="B10" s="56">
        <v>477</v>
      </c>
      <c r="C10" s="57">
        <v>264</v>
      </c>
      <c r="D10" s="57">
        <v>611</v>
      </c>
      <c r="E10" s="58"/>
      <c r="F10" s="18">
        <f t="shared" ref="F10:F13" si="4">B10+C10+D10</f>
        <v>1352</v>
      </c>
      <c r="G10" s="54"/>
      <c r="H10" s="54"/>
      <c r="I10" s="56">
        <v>485</v>
      </c>
      <c r="J10" s="57">
        <v>542</v>
      </c>
      <c r="K10" s="57">
        <v>634</v>
      </c>
      <c r="L10" s="58"/>
      <c r="M10" s="18">
        <f t="shared" si="1"/>
        <v>1661</v>
      </c>
      <c r="N10" s="11"/>
      <c r="O10" s="56">
        <v>486</v>
      </c>
      <c r="P10" s="57">
        <v>525</v>
      </c>
      <c r="Q10" s="57">
        <v>642</v>
      </c>
      <c r="R10" s="58"/>
      <c r="S10" s="18">
        <f t="shared" si="2"/>
        <v>1653</v>
      </c>
      <c r="T10" s="55"/>
      <c r="U10" s="61"/>
      <c r="V10" s="33" t="s">
        <v>7</v>
      </c>
      <c r="W10" s="103">
        <f t="shared" si="3"/>
        <v>4666</v>
      </c>
      <c r="X10" s="63"/>
      <c r="Y10" s="9"/>
      <c r="Z10" s="33" t="s">
        <v>2</v>
      </c>
      <c r="AA10" s="103">
        <v>4581</v>
      </c>
      <c r="AB10" s="45">
        <v>6</v>
      </c>
    </row>
    <row r="11" spans="1:30" x14ac:dyDescent="0.2">
      <c r="A11" s="67" t="s">
        <v>9</v>
      </c>
      <c r="B11" s="56">
        <v>469</v>
      </c>
      <c r="C11" s="57">
        <v>268</v>
      </c>
      <c r="D11" s="57">
        <v>590</v>
      </c>
      <c r="E11" s="58"/>
      <c r="F11" s="18">
        <f t="shared" si="4"/>
        <v>1327</v>
      </c>
      <c r="G11" s="54"/>
      <c r="H11" s="54"/>
      <c r="I11" s="56">
        <v>485</v>
      </c>
      <c r="J11" s="57">
        <v>532</v>
      </c>
      <c r="K11" s="57">
        <v>615</v>
      </c>
      <c r="L11" s="58"/>
      <c r="M11" s="18">
        <f t="shared" si="1"/>
        <v>1632</v>
      </c>
      <c r="N11" s="11"/>
      <c r="O11" s="113">
        <v>476</v>
      </c>
      <c r="P11" s="114">
        <v>531</v>
      </c>
      <c r="Q11" s="114">
        <v>636</v>
      </c>
      <c r="R11" s="58"/>
      <c r="S11" s="116">
        <f t="shared" si="2"/>
        <v>1643</v>
      </c>
      <c r="T11" s="55"/>
      <c r="U11" s="61"/>
      <c r="V11" s="33" t="s">
        <v>9</v>
      </c>
      <c r="W11" s="103">
        <f t="shared" si="3"/>
        <v>4602</v>
      </c>
      <c r="X11" s="63"/>
      <c r="Y11" s="9"/>
      <c r="Z11" s="33" t="s">
        <v>17</v>
      </c>
      <c r="AA11" s="103">
        <v>4576</v>
      </c>
      <c r="AB11" s="45">
        <v>7</v>
      </c>
    </row>
    <row r="12" spans="1:30" x14ac:dyDescent="0.2">
      <c r="A12" s="67" t="s">
        <v>10</v>
      </c>
      <c r="B12" s="56">
        <v>473</v>
      </c>
      <c r="C12" s="57">
        <v>254</v>
      </c>
      <c r="D12" s="57">
        <v>608</v>
      </c>
      <c r="E12" s="58"/>
      <c r="F12" s="18">
        <f t="shared" si="4"/>
        <v>1335</v>
      </c>
      <c r="G12" s="54"/>
      <c r="H12" s="54"/>
      <c r="I12" s="56">
        <v>483</v>
      </c>
      <c r="J12" s="57">
        <v>534</v>
      </c>
      <c r="K12" s="57">
        <v>624</v>
      </c>
      <c r="L12" s="58"/>
      <c r="M12" s="18">
        <f t="shared" si="1"/>
        <v>1641</v>
      </c>
      <c r="N12" s="11"/>
      <c r="O12" s="56">
        <v>474</v>
      </c>
      <c r="P12" s="57">
        <v>539</v>
      </c>
      <c r="Q12" s="57">
        <v>636</v>
      </c>
      <c r="R12" s="58"/>
      <c r="S12" s="18">
        <f t="shared" si="2"/>
        <v>1649</v>
      </c>
      <c r="T12" s="55"/>
      <c r="U12" s="61"/>
      <c r="V12" s="33" t="s">
        <v>10</v>
      </c>
      <c r="W12" s="103">
        <f t="shared" si="3"/>
        <v>4625</v>
      </c>
      <c r="X12" s="63"/>
      <c r="Y12" s="9"/>
      <c r="Z12" s="33" t="s">
        <v>3</v>
      </c>
      <c r="AA12" s="103">
        <v>4542</v>
      </c>
      <c r="AB12" s="45">
        <v>8</v>
      </c>
    </row>
    <row r="13" spans="1:30" ht="13.5" thickBot="1" x14ac:dyDescent="0.25">
      <c r="A13" s="97" t="s">
        <v>11</v>
      </c>
      <c r="B13" s="98">
        <v>484</v>
      </c>
      <c r="C13" s="98">
        <v>265</v>
      </c>
      <c r="D13" s="98">
        <v>626</v>
      </c>
      <c r="E13" s="99"/>
      <c r="F13" s="100">
        <f t="shared" si="4"/>
        <v>1375</v>
      </c>
      <c r="G13" s="54"/>
      <c r="H13" s="54"/>
      <c r="I13" s="118">
        <v>472</v>
      </c>
      <c r="J13" s="119">
        <v>528</v>
      </c>
      <c r="K13" s="119">
        <v>619</v>
      </c>
      <c r="L13" s="120"/>
      <c r="M13" s="121">
        <f t="shared" si="1"/>
        <v>1619</v>
      </c>
      <c r="N13" s="11"/>
      <c r="O13" s="102">
        <v>487</v>
      </c>
      <c r="P13" s="98">
        <v>523</v>
      </c>
      <c r="Q13" s="98">
        <v>632</v>
      </c>
      <c r="R13" s="99"/>
      <c r="S13" s="100">
        <f t="shared" si="2"/>
        <v>1642</v>
      </c>
      <c r="T13" s="55"/>
      <c r="U13" s="61"/>
      <c r="V13" s="34" t="s">
        <v>11</v>
      </c>
      <c r="W13" s="104">
        <f t="shared" si="3"/>
        <v>4636</v>
      </c>
      <c r="X13" s="63"/>
      <c r="Y13" s="28"/>
      <c r="Z13" s="138" t="s">
        <v>4</v>
      </c>
      <c r="AA13" s="139">
        <v>4539</v>
      </c>
      <c r="AB13" s="151">
        <v>9</v>
      </c>
      <c r="AC13" s="143" t="s">
        <v>49</v>
      </c>
    </row>
    <row r="14" spans="1:30" ht="13.5" thickBot="1" x14ac:dyDescent="0.25">
      <c r="A14" s="11"/>
      <c r="B14" s="87"/>
      <c r="C14" s="87"/>
      <c r="D14" s="87"/>
      <c r="E14" s="94"/>
      <c r="F14" s="87"/>
      <c r="G14" s="54"/>
      <c r="H14" s="54"/>
      <c r="I14" s="87"/>
      <c r="J14" s="87"/>
      <c r="K14" s="122"/>
      <c r="L14" s="94"/>
      <c r="M14" s="87"/>
      <c r="N14" s="11"/>
      <c r="O14" s="122"/>
      <c r="P14" s="87"/>
      <c r="Q14" s="122"/>
      <c r="R14" s="94"/>
      <c r="S14" s="87"/>
      <c r="T14" s="54"/>
      <c r="U14" s="54"/>
      <c r="V14" s="11"/>
      <c r="W14" s="16"/>
      <c r="X14" s="86"/>
      <c r="Y14" s="26"/>
      <c r="Z14" s="11"/>
      <c r="AA14" s="16"/>
      <c r="AB14" s="53"/>
    </row>
    <row r="15" spans="1:30" ht="13.5" thickBot="1" x14ac:dyDescent="0.25">
      <c r="A15" s="101"/>
      <c r="B15" s="64" t="s">
        <v>12</v>
      </c>
      <c r="C15" s="65" t="s">
        <v>13</v>
      </c>
      <c r="D15" s="65" t="s">
        <v>33</v>
      </c>
      <c r="E15" s="65"/>
      <c r="F15" s="66" t="s">
        <v>15</v>
      </c>
      <c r="G15" s="67"/>
      <c r="H15" s="68"/>
      <c r="I15" s="69" t="s">
        <v>12</v>
      </c>
      <c r="J15" s="70" t="s">
        <v>13</v>
      </c>
      <c r="K15" s="70" t="s">
        <v>33</v>
      </c>
      <c r="L15" s="71"/>
      <c r="M15" s="72" t="s">
        <v>15</v>
      </c>
      <c r="N15" s="11"/>
      <c r="O15" s="69" t="s">
        <v>12</v>
      </c>
      <c r="P15" s="70" t="s">
        <v>13</v>
      </c>
      <c r="Q15" s="70" t="s">
        <v>33</v>
      </c>
      <c r="R15" s="71"/>
      <c r="S15" s="72" t="s">
        <v>15</v>
      </c>
      <c r="T15" s="55"/>
      <c r="U15" s="46"/>
      <c r="V15" s="11"/>
      <c r="W15" s="16"/>
      <c r="X15" s="63"/>
      <c r="Y15" s="9"/>
      <c r="Z15" s="11"/>
      <c r="AA15" s="16"/>
      <c r="AB15" s="45"/>
    </row>
    <row r="16" spans="1:30" x14ac:dyDescent="0.2">
      <c r="A16" s="67" t="s">
        <v>16</v>
      </c>
      <c r="B16" s="113">
        <v>443</v>
      </c>
      <c r="C16" s="114">
        <v>252</v>
      </c>
      <c r="D16" s="114">
        <v>590</v>
      </c>
      <c r="E16" s="117"/>
      <c r="F16" s="116">
        <f t="shared" ref="F16:F21" si="5">B16+C16+D16</f>
        <v>1285</v>
      </c>
      <c r="G16" s="59"/>
      <c r="H16" s="60"/>
      <c r="I16" s="56">
        <v>438</v>
      </c>
      <c r="J16" s="57">
        <v>500</v>
      </c>
      <c r="K16" s="57">
        <v>592</v>
      </c>
      <c r="L16" s="58"/>
      <c r="M16" s="18">
        <f t="shared" ref="M16:M21" si="6">I16+J16+K16</f>
        <v>1530</v>
      </c>
      <c r="N16" s="11"/>
      <c r="O16" s="56">
        <v>463</v>
      </c>
      <c r="P16" s="57">
        <v>511</v>
      </c>
      <c r="Q16" s="57">
        <v>611</v>
      </c>
      <c r="R16" s="58"/>
      <c r="S16" s="18">
        <f t="shared" si="2"/>
        <v>1585</v>
      </c>
      <c r="T16" s="55"/>
      <c r="U16" s="61"/>
      <c r="V16" s="73" t="s">
        <v>16</v>
      </c>
      <c r="W16" s="62">
        <f t="shared" si="3"/>
        <v>4400</v>
      </c>
      <c r="X16" s="63"/>
      <c r="Y16" s="9"/>
      <c r="Z16" s="141" t="s">
        <v>5</v>
      </c>
      <c r="AA16" s="142">
        <v>4500</v>
      </c>
      <c r="AB16" s="151">
        <v>1</v>
      </c>
      <c r="AC16" s="143" t="s">
        <v>50</v>
      </c>
    </row>
    <row r="17" spans="1:29" x14ac:dyDescent="0.2">
      <c r="A17" s="67" t="s">
        <v>5</v>
      </c>
      <c r="B17" s="56">
        <v>445</v>
      </c>
      <c r="C17" s="57">
        <v>258</v>
      </c>
      <c r="D17" s="57">
        <v>604</v>
      </c>
      <c r="E17" s="58"/>
      <c r="F17" s="18">
        <f t="shared" si="5"/>
        <v>1307</v>
      </c>
      <c r="G17" s="59"/>
      <c r="H17" s="60"/>
      <c r="I17" s="56">
        <v>444</v>
      </c>
      <c r="J17" s="57">
        <v>522</v>
      </c>
      <c r="K17" s="57">
        <v>605</v>
      </c>
      <c r="L17" s="58"/>
      <c r="M17" s="18">
        <f t="shared" si="6"/>
        <v>1571</v>
      </c>
      <c r="N17" s="11"/>
      <c r="O17" s="56">
        <v>457</v>
      </c>
      <c r="P17" s="57">
        <v>533</v>
      </c>
      <c r="Q17" s="57">
        <v>632</v>
      </c>
      <c r="R17" s="58"/>
      <c r="S17" s="18">
        <f t="shared" si="2"/>
        <v>1622</v>
      </c>
      <c r="T17" s="55"/>
      <c r="U17" s="61"/>
      <c r="V17" s="33" t="s">
        <v>5</v>
      </c>
      <c r="W17" s="103">
        <f t="shared" si="3"/>
        <v>4500</v>
      </c>
      <c r="X17" s="63"/>
      <c r="Y17" s="9"/>
      <c r="Z17" s="33" t="s">
        <v>19</v>
      </c>
      <c r="AA17" s="103">
        <v>4477</v>
      </c>
      <c r="AB17" s="150">
        <v>2</v>
      </c>
      <c r="AC17" s="140"/>
    </row>
    <row r="18" spans="1:29" x14ac:dyDescent="0.2">
      <c r="A18" s="67" t="s">
        <v>18</v>
      </c>
      <c r="B18" s="56">
        <v>433</v>
      </c>
      <c r="C18" s="57">
        <v>250</v>
      </c>
      <c r="D18" s="57">
        <v>580</v>
      </c>
      <c r="E18" s="58"/>
      <c r="F18" s="18">
        <f t="shared" si="5"/>
        <v>1263</v>
      </c>
      <c r="G18" s="59"/>
      <c r="H18" s="60"/>
      <c r="I18" s="56">
        <v>433</v>
      </c>
      <c r="J18" s="57">
        <v>507</v>
      </c>
      <c r="K18" s="57">
        <v>586</v>
      </c>
      <c r="L18" s="58"/>
      <c r="M18" s="18">
        <f t="shared" si="6"/>
        <v>1526</v>
      </c>
      <c r="N18" s="11"/>
      <c r="O18" s="56">
        <v>462</v>
      </c>
      <c r="P18" s="57">
        <v>517</v>
      </c>
      <c r="Q18" s="57">
        <v>633</v>
      </c>
      <c r="R18" s="58"/>
      <c r="S18" s="18">
        <f t="shared" si="2"/>
        <v>1612</v>
      </c>
      <c r="T18" s="55"/>
      <c r="U18" s="61"/>
      <c r="V18" s="33" t="s">
        <v>18</v>
      </c>
      <c r="W18" s="103">
        <f t="shared" si="3"/>
        <v>4401</v>
      </c>
      <c r="X18" s="63"/>
      <c r="Y18" s="9"/>
      <c r="Z18" s="33" t="s">
        <v>8</v>
      </c>
      <c r="AA18" s="103">
        <v>4428</v>
      </c>
      <c r="AB18" s="45">
        <v>3</v>
      </c>
    </row>
    <row r="19" spans="1:29" x14ac:dyDescent="0.2">
      <c r="A19" s="67" t="s">
        <v>8</v>
      </c>
      <c r="B19" s="113">
        <v>443</v>
      </c>
      <c r="C19" s="114">
        <v>252</v>
      </c>
      <c r="D19" s="114">
        <v>590</v>
      </c>
      <c r="E19" s="117"/>
      <c r="F19" s="116">
        <f t="shared" si="5"/>
        <v>1285</v>
      </c>
      <c r="G19" s="59"/>
      <c r="H19" s="60"/>
      <c r="I19" s="56">
        <v>455</v>
      </c>
      <c r="J19" s="57">
        <v>509</v>
      </c>
      <c r="K19" s="57">
        <v>593</v>
      </c>
      <c r="L19" s="58"/>
      <c r="M19" s="18">
        <f t="shared" si="6"/>
        <v>1557</v>
      </c>
      <c r="N19" s="11"/>
      <c r="O19" s="56">
        <v>460</v>
      </c>
      <c r="P19" s="57">
        <v>511</v>
      </c>
      <c r="Q19" s="57">
        <v>615</v>
      </c>
      <c r="R19" s="58"/>
      <c r="S19" s="18">
        <f t="shared" si="2"/>
        <v>1586</v>
      </c>
      <c r="T19" s="55"/>
      <c r="U19" s="61"/>
      <c r="V19" s="33" t="s">
        <v>8</v>
      </c>
      <c r="W19" s="103">
        <f t="shared" si="3"/>
        <v>4428</v>
      </c>
      <c r="X19" s="63"/>
      <c r="Y19" s="9"/>
      <c r="Z19" s="33" t="s">
        <v>18</v>
      </c>
      <c r="AA19" s="103">
        <v>4401</v>
      </c>
      <c r="AB19" s="45">
        <v>4</v>
      </c>
    </row>
    <row r="20" spans="1:29" x14ac:dyDescent="0.2">
      <c r="A20" s="67" t="s">
        <v>38</v>
      </c>
      <c r="B20" s="56">
        <v>448</v>
      </c>
      <c r="C20" s="57">
        <v>252</v>
      </c>
      <c r="D20" s="57">
        <v>591</v>
      </c>
      <c r="E20" s="58"/>
      <c r="F20" s="18">
        <f t="shared" si="5"/>
        <v>1291</v>
      </c>
      <c r="G20" s="59"/>
      <c r="H20" s="60"/>
      <c r="I20" s="56">
        <v>454</v>
      </c>
      <c r="J20" s="57">
        <v>508</v>
      </c>
      <c r="K20" s="57">
        <v>602</v>
      </c>
      <c r="L20" s="58"/>
      <c r="M20" s="18">
        <f t="shared" si="6"/>
        <v>1564</v>
      </c>
      <c r="N20" s="11"/>
      <c r="O20" s="56">
        <v>471</v>
      </c>
      <c r="P20" s="57">
        <v>527</v>
      </c>
      <c r="Q20" s="57">
        <v>624</v>
      </c>
      <c r="R20" s="58"/>
      <c r="S20" s="18">
        <f t="shared" si="2"/>
        <v>1622</v>
      </c>
      <c r="T20" s="55"/>
      <c r="U20" s="61"/>
      <c r="V20" s="33" t="s">
        <v>38</v>
      </c>
      <c r="W20" s="103">
        <f t="shared" si="3"/>
        <v>4477</v>
      </c>
      <c r="X20" s="63"/>
      <c r="Y20" s="9"/>
      <c r="Z20" s="33" t="s">
        <v>16</v>
      </c>
      <c r="AA20" s="103">
        <v>4400</v>
      </c>
      <c r="AB20" s="45">
        <v>5</v>
      </c>
    </row>
    <row r="21" spans="1:29" ht="13.5" thickBot="1" x14ac:dyDescent="0.25">
      <c r="A21" s="97" t="s">
        <v>20</v>
      </c>
      <c r="B21" s="102">
        <v>445</v>
      </c>
      <c r="C21" s="98">
        <v>248</v>
      </c>
      <c r="D21" s="98">
        <v>583</v>
      </c>
      <c r="E21" s="99"/>
      <c r="F21" s="100">
        <f t="shared" si="5"/>
        <v>1276</v>
      </c>
      <c r="G21" s="59"/>
      <c r="H21" s="60"/>
      <c r="I21" s="102">
        <v>432</v>
      </c>
      <c r="J21" s="98">
        <v>501</v>
      </c>
      <c r="K21" s="98">
        <v>588</v>
      </c>
      <c r="L21" s="99"/>
      <c r="M21" s="100">
        <f t="shared" si="6"/>
        <v>1521</v>
      </c>
      <c r="N21" s="11"/>
      <c r="O21" s="102">
        <v>436</v>
      </c>
      <c r="P21" s="98">
        <v>522</v>
      </c>
      <c r="Q21" s="98">
        <v>617</v>
      </c>
      <c r="R21" s="99"/>
      <c r="S21" s="100">
        <f t="shared" si="2"/>
        <v>1575</v>
      </c>
      <c r="T21" s="55"/>
      <c r="U21" s="61"/>
      <c r="V21" s="34" t="s">
        <v>20</v>
      </c>
      <c r="W21" s="104">
        <f t="shared" si="3"/>
        <v>4372</v>
      </c>
      <c r="X21" s="63"/>
      <c r="Y21" s="9"/>
      <c r="Z21" s="34" t="s">
        <v>20</v>
      </c>
      <c r="AA21" s="104">
        <v>4372</v>
      </c>
      <c r="AB21" s="45">
        <v>6</v>
      </c>
    </row>
    <row r="22" spans="1:29" ht="13.5" thickBot="1" x14ac:dyDescent="0.25">
      <c r="A22" s="74"/>
      <c r="B22" s="75"/>
      <c r="C22" s="75"/>
      <c r="D22" s="75"/>
      <c r="E22" s="76"/>
      <c r="F22" s="75"/>
      <c r="G22" s="75"/>
      <c r="H22" s="75"/>
      <c r="I22" s="77"/>
      <c r="J22" s="77"/>
      <c r="K22" s="75"/>
      <c r="L22" s="76"/>
      <c r="M22" s="75"/>
      <c r="N22" s="75"/>
      <c r="O22" s="77"/>
      <c r="P22" s="77"/>
      <c r="Q22" s="77"/>
      <c r="R22" s="76"/>
      <c r="S22" s="77"/>
      <c r="T22" s="78"/>
      <c r="U22" s="79"/>
      <c r="V22" s="80"/>
      <c r="W22" s="81"/>
      <c r="X22" s="82"/>
      <c r="Y22" s="74"/>
      <c r="Z22" s="80"/>
      <c r="AA22" s="81"/>
      <c r="AB22" s="146"/>
    </row>
    <row r="23" spans="1:29" ht="14.25" thickTop="1" thickBot="1" x14ac:dyDescent="0.25">
      <c r="A23" s="42"/>
      <c r="B23" s="43"/>
      <c r="C23" s="43"/>
      <c r="D23" s="43"/>
      <c r="E23" s="43"/>
      <c r="F23" s="43"/>
      <c r="G23" s="43"/>
      <c r="H23" s="43"/>
      <c r="I23" s="83"/>
      <c r="J23" s="43"/>
      <c r="K23" s="43"/>
      <c r="L23" s="43"/>
      <c r="M23" s="43"/>
      <c r="N23" s="43"/>
      <c r="O23" s="83"/>
      <c r="P23" s="83"/>
      <c r="Q23" s="83"/>
      <c r="R23" s="43"/>
      <c r="S23" s="83"/>
      <c r="T23" s="44"/>
      <c r="U23" s="42"/>
      <c r="V23" s="43"/>
      <c r="W23" s="43"/>
      <c r="X23" s="44"/>
      <c r="Y23" s="42"/>
      <c r="Z23" s="43"/>
      <c r="AA23" s="43"/>
      <c r="AB23" s="45"/>
    </row>
    <row r="24" spans="1:29" ht="13.5" thickBot="1" x14ac:dyDescent="0.25">
      <c r="A24" s="22" t="s">
        <v>22</v>
      </c>
      <c r="B24" s="84" t="s">
        <v>23</v>
      </c>
      <c r="C24" s="11"/>
      <c r="D24" s="11"/>
      <c r="E24" s="11"/>
      <c r="F24" s="11"/>
      <c r="G24" s="11"/>
      <c r="H24" s="11"/>
      <c r="I24" s="85" t="s">
        <v>23</v>
      </c>
      <c r="J24" s="11"/>
      <c r="K24" s="86"/>
      <c r="L24" s="11"/>
      <c r="M24" s="86"/>
      <c r="N24" s="86"/>
      <c r="O24" s="85" t="s">
        <v>23</v>
      </c>
      <c r="P24" s="16"/>
      <c r="Q24" s="87"/>
      <c r="R24" s="11"/>
      <c r="S24" s="16"/>
      <c r="T24" s="48"/>
      <c r="U24" s="9"/>
      <c r="V24" s="130" t="s">
        <v>45</v>
      </c>
      <c r="W24" s="131"/>
      <c r="X24" s="45"/>
      <c r="Y24" s="9"/>
      <c r="Z24" s="130" t="s">
        <v>66</v>
      </c>
      <c r="AA24" s="131"/>
      <c r="AB24" s="45"/>
    </row>
    <row r="25" spans="1:29" x14ac:dyDescent="0.2">
      <c r="A25" s="101" t="s">
        <v>2</v>
      </c>
      <c r="B25" s="105">
        <v>1362</v>
      </c>
      <c r="C25" s="54"/>
      <c r="D25" s="11"/>
      <c r="E25" s="11"/>
      <c r="F25" s="86"/>
      <c r="G25" s="11"/>
      <c r="H25" s="11"/>
      <c r="I25" s="88">
        <v>1281</v>
      </c>
      <c r="J25" s="54"/>
      <c r="K25" s="86"/>
      <c r="L25" s="11"/>
      <c r="M25" s="11"/>
      <c r="N25" s="11"/>
      <c r="O25" s="88">
        <v>1519</v>
      </c>
      <c r="P25" s="87"/>
      <c r="Q25" s="16"/>
      <c r="R25" s="11"/>
      <c r="S25" s="16"/>
      <c r="T25" s="48"/>
      <c r="U25" s="9"/>
      <c r="V25" s="33" t="s">
        <v>2</v>
      </c>
      <c r="W25" s="103">
        <f>SUM(B25,I25,O25)</f>
        <v>4162</v>
      </c>
      <c r="X25" s="63"/>
      <c r="Y25" s="9"/>
      <c r="Z25" s="33" t="s">
        <v>11</v>
      </c>
      <c r="AA25" s="18">
        <v>1</v>
      </c>
      <c r="AB25" s="45"/>
    </row>
    <row r="26" spans="1:29" x14ac:dyDescent="0.2">
      <c r="A26" s="67"/>
      <c r="B26" s="88"/>
      <c r="C26" s="54"/>
      <c r="D26" s="11"/>
      <c r="E26" s="11"/>
      <c r="F26" s="11"/>
      <c r="G26" s="11"/>
      <c r="H26" s="11"/>
      <c r="I26" s="88"/>
      <c r="J26" s="54"/>
      <c r="K26" s="11"/>
      <c r="L26" s="11"/>
      <c r="M26" s="11"/>
      <c r="N26" s="11"/>
      <c r="O26" s="88"/>
      <c r="P26" s="87"/>
      <c r="Q26" s="16"/>
      <c r="R26" s="11"/>
      <c r="S26" s="16"/>
      <c r="T26" s="48"/>
      <c r="U26" s="9"/>
      <c r="V26" s="33"/>
      <c r="W26" s="103"/>
      <c r="X26" s="63"/>
      <c r="Y26" s="9"/>
      <c r="Z26" s="33" t="s">
        <v>2</v>
      </c>
      <c r="AA26" s="18">
        <v>2</v>
      </c>
      <c r="AB26" s="45"/>
    </row>
    <row r="27" spans="1:29" x14ac:dyDescent="0.2">
      <c r="A27" s="67"/>
      <c r="B27" s="89"/>
      <c r="C27" s="54"/>
      <c r="D27" s="11"/>
      <c r="E27" s="11"/>
      <c r="F27" s="86"/>
      <c r="G27" s="86"/>
      <c r="H27" s="11"/>
      <c r="I27" s="89"/>
      <c r="J27" s="54"/>
      <c r="K27" s="11"/>
      <c r="L27" s="11"/>
      <c r="M27" s="11"/>
      <c r="N27" s="11"/>
      <c r="O27" s="89"/>
      <c r="P27" s="87"/>
      <c r="Q27" s="16"/>
      <c r="R27" s="11"/>
      <c r="S27" s="16"/>
      <c r="T27" s="48"/>
      <c r="U27" s="9"/>
      <c r="V27" s="33"/>
      <c r="W27" s="103"/>
      <c r="X27" s="63"/>
      <c r="Y27" s="9"/>
      <c r="Z27" s="33" t="s">
        <v>6</v>
      </c>
      <c r="AA27" s="18">
        <v>3</v>
      </c>
      <c r="AB27" s="45"/>
    </row>
    <row r="28" spans="1:29" x14ac:dyDescent="0.2">
      <c r="A28" s="67" t="s">
        <v>10</v>
      </c>
      <c r="B28" s="89">
        <v>1361</v>
      </c>
      <c r="C28" s="54"/>
      <c r="D28" s="11"/>
      <c r="E28" s="11"/>
      <c r="F28" s="11"/>
      <c r="G28" s="11"/>
      <c r="H28" s="11"/>
      <c r="I28" s="89">
        <v>1285</v>
      </c>
      <c r="J28" s="54"/>
      <c r="K28" s="11"/>
      <c r="L28" s="11"/>
      <c r="M28" s="11"/>
      <c r="N28" s="11"/>
      <c r="O28" s="89">
        <v>1363</v>
      </c>
      <c r="P28" s="87"/>
      <c r="Q28" s="16"/>
      <c r="R28" s="11"/>
      <c r="S28" s="16"/>
      <c r="T28" s="48"/>
      <c r="U28" s="9"/>
      <c r="V28" s="33" t="s">
        <v>51</v>
      </c>
      <c r="W28" s="103">
        <f>SUM(B28,I28,O28)</f>
        <v>4009</v>
      </c>
      <c r="X28" s="63"/>
      <c r="Y28" s="9"/>
      <c r="Z28" s="33" t="s">
        <v>10</v>
      </c>
      <c r="AA28" s="18">
        <v>4</v>
      </c>
      <c r="AB28" s="45"/>
    </row>
    <row r="29" spans="1:29" x14ac:dyDescent="0.2">
      <c r="A29" s="67" t="s">
        <v>6</v>
      </c>
      <c r="B29" s="89">
        <v>1380</v>
      </c>
      <c r="C29" s="54"/>
      <c r="D29" s="11"/>
      <c r="E29" s="11"/>
      <c r="F29" s="86"/>
      <c r="G29" s="11"/>
      <c r="H29" s="11"/>
      <c r="I29" s="89">
        <v>1270</v>
      </c>
      <c r="J29" s="54"/>
      <c r="K29" s="11"/>
      <c r="L29" s="11"/>
      <c r="M29" s="11"/>
      <c r="N29" s="11"/>
      <c r="O29" s="89">
        <v>1499</v>
      </c>
      <c r="P29" s="87"/>
      <c r="Q29" s="16"/>
      <c r="R29" s="11"/>
      <c r="S29" s="16"/>
      <c r="T29" s="48"/>
      <c r="U29" s="9"/>
      <c r="V29" s="33" t="s">
        <v>6</v>
      </c>
      <c r="W29" s="103">
        <f>SUM(B29,I29,O29)</f>
        <v>4149</v>
      </c>
      <c r="X29" s="63"/>
      <c r="Y29" s="9"/>
      <c r="Z29" s="33"/>
      <c r="AA29" s="103"/>
      <c r="AB29" s="45"/>
    </row>
    <row r="30" spans="1:29" ht="13.5" thickBot="1" x14ac:dyDescent="0.25">
      <c r="A30" s="97" t="s">
        <v>11</v>
      </c>
      <c r="B30" s="106">
        <v>1405</v>
      </c>
      <c r="C30" s="54"/>
      <c r="D30" s="11"/>
      <c r="E30" s="11"/>
      <c r="F30" s="86"/>
      <c r="G30" s="11"/>
      <c r="H30" s="11"/>
      <c r="I30" s="129">
        <v>1279</v>
      </c>
      <c r="J30" s="54"/>
      <c r="K30" s="11"/>
      <c r="L30" s="11"/>
      <c r="M30" s="11"/>
      <c r="N30" s="11"/>
      <c r="O30" s="106">
        <v>1556</v>
      </c>
      <c r="P30" s="87"/>
      <c r="Q30" s="16"/>
      <c r="R30" s="11"/>
      <c r="S30" s="16"/>
      <c r="T30" s="48"/>
      <c r="U30" s="9"/>
      <c r="V30" s="34" t="s">
        <v>11</v>
      </c>
      <c r="W30" s="104">
        <f t="shared" ref="W30" si="7">SUM(B30,I30,O30)</f>
        <v>4240</v>
      </c>
      <c r="X30" s="63"/>
      <c r="Y30" s="9"/>
      <c r="Z30" s="34"/>
      <c r="AA30" s="104"/>
      <c r="AB30" s="45"/>
    </row>
    <row r="31" spans="1:29" ht="13.5" thickBot="1" x14ac:dyDescent="0.25">
      <c r="A31" s="7"/>
      <c r="B31" s="2"/>
      <c r="C31" s="21"/>
      <c r="D31" s="21"/>
      <c r="E31" s="2"/>
      <c r="F31" s="2"/>
      <c r="G31" s="2"/>
      <c r="H31" s="2"/>
      <c r="I31" s="2"/>
      <c r="J31" s="21"/>
      <c r="K31" s="21"/>
      <c r="L31" s="2"/>
      <c r="M31" s="2"/>
      <c r="N31" s="2"/>
      <c r="O31" s="14"/>
      <c r="P31" s="12"/>
      <c r="Q31" s="12"/>
      <c r="R31" s="2"/>
      <c r="S31" s="14"/>
      <c r="T31" s="8"/>
      <c r="U31" s="7"/>
      <c r="V31" s="2"/>
      <c r="W31" s="31"/>
      <c r="X31" s="32"/>
      <c r="Y31" s="7"/>
      <c r="Z31" s="2"/>
      <c r="AA31" s="31"/>
      <c r="AB31" s="152"/>
    </row>
    <row r="32" spans="1:29" ht="14.25" thickTop="1" thickBot="1" x14ac:dyDescent="0.25">
      <c r="A32" s="5"/>
      <c r="B32" s="3"/>
      <c r="C32" s="23"/>
      <c r="D32" s="23"/>
      <c r="E32" s="3"/>
      <c r="F32" s="3"/>
      <c r="G32" s="3"/>
      <c r="H32" s="3"/>
      <c r="I32" s="3"/>
      <c r="J32" s="23"/>
      <c r="K32" s="23"/>
      <c r="L32" s="3"/>
      <c r="M32" s="3"/>
      <c r="N32" s="3"/>
      <c r="O32" s="13"/>
      <c r="P32" s="17"/>
      <c r="Q32" s="17"/>
      <c r="R32" s="3"/>
      <c r="S32" s="13"/>
      <c r="T32" s="6"/>
      <c r="U32" s="5"/>
      <c r="V32" s="35"/>
      <c r="W32" s="36"/>
      <c r="X32" s="37"/>
      <c r="Y32" s="5"/>
      <c r="Z32" s="3"/>
      <c r="AA32" s="38"/>
      <c r="AB32" s="153"/>
    </row>
    <row r="33" spans="1:27" ht="14.25" thickTop="1" thickBo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3"/>
      <c r="S33" s="13"/>
      <c r="T33" s="3"/>
      <c r="U33" s="3"/>
      <c r="V33" s="3"/>
      <c r="W33" s="3"/>
      <c r="X33" s="3"/>
      <c r="Y33" s="3"/>
      <c r="Z33" s="3"/>
      <c r="AA33" s="3"/>
    </row>
    <row r="34" spans="1:27" ht="13.5" thickTop="1" x14ac:dyDescent="0.2">
      <c r="A34" s="24" t="s">
        <v>29</v>
      </c>
      <c r="B34" s="3"/>
      <c r="C34" s="3"/>
      <c r="D34" s="3"/>
      <c r="E34" s="3"/>
      <c r="F34" s="25"/>
      <c r="J34" s="108"/>
      <c r="M34" s="26" t="s">
        <v>34</v>
      </c>
      <c r="O34" s="15"/>
      <c r="P34" s="15"/>
      <c r="Q34" s="15"/>
      <c r="S34" s="15"/>
    </row>
    <row r="35" spans="1:27" ht="6" customHeight="1" thickBot="1" x14ac:dyDescent="0.25">
      <c r="A35" s="7"/>
      <c r="B35" s="2"/>
      <c r="C35" s="2"/>
      <c r="D35" s="2"/>
      <c r="E35" s="2"/>
      <c r="F35" s="27"/>
      <c r="J35" s="108"/>
      <c r="N35" s="26"/>
      <c r="O35" s="15"/>
      <c r="P35" s="15"/>
      <c r="S35" s="15"/>
    </row>
    <row r="36" spans="1:27" ht="13.5" thickTop="1" x14ac:dyDescent="0.2">
      <c r="A36" s="28" t="s">
        <v>26</v>
      </c>
      <c r="B36" s="26">
        <v>258</v>
      </c>
      <c r="C36" s="26">
        <v>259</v>
      </c>
      <c r="D36" s="26">
        <v>260</v>
      </c>
      <c r="E36" s="11"/>
      <c r="F36" s="29" t="s">
        <v>31</v>
      </c>
      <c r="G36" s="28"/>
      <c r="H36" s="93" t="s">
        <v>67</v>
      </c>
      <c r="I36" s="90">
        <v>2024</v>
      </c>
      <c r="J36" s="111"/>
      <c r="M36" s="11"/>
      <c r="O36" s="15"/>
      <c r="P36" s="15"/>
      <c r="S36" s="15"/>
    </row>
    <row r="37" spans="1:27" x14ac:dyDescent="0.2">
      <c r="A37" s="9" t="s">
        <v>6</v>
      </c>
      <c r="B37" s="11">
        <v>850</v>
      </c>
      <c r="C37" s="11">
        <v>866</v>
      </c>
      <c r="D37" s="11">
        <v>0</v>
      </c>
      <c r="E37" s="11"/>
      <c r="F37" s="92">
        <f>SUM(B37:E37)</f>
        <v>1716</v>
      </c>
      <c r="G37" s="28"/>
      <c r="H37" s="9" t="s">
        <v>6</v>
      </c>
      <c r="I37" s="144">
        <v>858</v>
      </c>
      <c r="J37" s="111"/>
      <c r="M37" s="11"/>
      <c r="O37" s="15"/>
      <c r="P37" s="15"/>
      <c r="S37" s="15"/>
    </row>
    <row r="38" spans="1:27" ht="13.5" thickBot="1" x14ac:dyDescent="0.25">
      <c r="A38" s="74" t="s">
        <v>7</v>
      </c>
      <c r="B38" s="80">
        <v>840</v>
      </c>
      <c r="C38" s="80">
        <v>858</v>
      </c>
      <c r="D38" s="80">
        <v>861</v>
      </c>
      <c r="E38" s="80"/>
      <c r="F38" s="91">
        <f>B38+C38+D38</f>
        <v>2559</v>
      </c>
      <c r="G38" s="92"/>
      <c r="H38" s="91" t="s">
        <v>7</v>
      </c>
      <c r="I38" s="145">
        <v>853</v>
      </c>
      <c r="J38" s="112"/>
      <c r="M38" s="127" t="s">
        <v>41</v>
      </c>
      <c r="N38" s="127"/>
      <c r="O38" s="128" t="s">
        <v>11</v>
      </c>
      <c r="P38" s="128"/>
      <c r="Q38" s="127"/>
      <c r="S38" s="15"/>
    </row>
    <row r="39" spans="1:27" ht="13.5" thickTop="1" x14ac:dyDescent="0.2">
      <c r="A39" s="28" t="s">
        <v>27</v>
      </c>
      <c r="B39" s="11"/>
      <c r="C39" s="11"/>
      <c r="D39" s="11"/>
      <c r="E39" s="11"/>
      <c r="F39" s="92"/>
      <c r="G39" s="9"/>
      <c r="H39" s="92"/>
      <c r="I39" s="45"/>
      <c r="J39" s="111"/>
      <c r="M39" s="127" t="s">
        <v>42</v>
      </c>
      <c r="N39" s="127"/>
      <c r="O39" s="128" t="s">
        <v>11</v>
      </c>
      <c r="P39" s="128"/>
      <c r="Q39" s="127"/>
      <c r="S39" s="15"/>
    </row>
    <row r="40" spans="1:27" x14ac:dyDescent="0.2">
      <c r="A40" s="9" t="s">
        <v>9</v>
      </c>
      <c r="B40" s="11">
        <v>850</v>
      </c>
      <c r="C40" s="11">
        <v>827</v>
      </c>
      <c r="D40" s="11">
        <v>0</v>
      </c>
      <c r="E40" s="11"/>
      <c r="F40" s="92">
        <f>B40+C40+D40</f>
        <v>1677</v>
      </c>
      <c r="G40" s="9"/>
      <c r="H40" s="92" t="s">
        <v>9</v>
      </c>
      <c r="I40" s="45">
        <v>839</v>
      </c>
      <c r="J40" s="112"/>
      <c r="O40" s="15"/>
      <c r="P40" s="15"/>
      <c r="S40" s="15"/>
    </row>
    <row r="41" spans="1:27" x14ac:dyDescent="0.2">
      <c r="A41" s="9" t="s">
        <v>3</v>
      </c>
      <c r="B41" s="11">
        <v>830</v>
      </c>
      <c r="C41" s="11">
        <v>841</v>
      </c>
      <c r="D41" s="11">
        <v>845</v>
      </c>
      <c r="E41" s="11"/>
      <c r="F41" s="92">
        <f>B41+C41+D41</f>
        <v>2516</v>
      </c>
      <c r="G41" s="9"/>
      <c r="H41" s="92" t="s">
        <v>3</v>
      </c>
      <c r="I41" s="45">
        <v>839</v>
      </c>
      <c r="J41" s="112"/>
      <c r="M41" s="127" t="s">
        <v>36</v>
      </c>
      <c r="N41" s="127"/>
      <c r="O41" s="128"/>
      <c r="P41" s="128" t="s">
        <v>63</v>
      </c>
      <c r="Q41" s="127"/>
      <c r="R41" s="127"/>
      <c r="S41" s="16"/>
    </row>
    <row r="42" spans="1:27" x14ac:dyDescent="0.2">
      <c r="A42" s="9" t="s">
        <v>4</v>
      </c>
      <c r="B42" s="11">
        <v>800</v>
      </c>
      <c r="C42" s="11">
        <v>833</v>
      </c>
      <c r="D42" s="11">
        <v>833</v>
      </c>
      <c r="E42" s="11"/>
      <c r="F42" s="92">
        <f>B42+C42+D42</f>
        <v>2466</v>
      </c>
      <c r="G42" s="9"/>
      <c r="H42" s="92" t="s">
        <v>4</v>
      </c>
      <c r="I42" s="45">
        <v>822</v>
      </c>
      <c r="J42" s="112"/>
      <c r="M42" s="127" t="s">
        <v>35</v>
      </c>
      <c r="N42" s="127"/>
      <c r="O42" s="128"/>
      <c r="P42" s="128" t="s">
        <v>64</v>
      </c>
      <c r="Q42" s="127"/>
      <c r="R42" s="127"/>
      <c r="S42" s="16"/>
    </row>
    <row r="43" spans="1:27" ht="13.5" thickBot="1" x14ac:dyDescent="0.25">
      <c r="A43" s="74" t="s">
        <v>5</v>
      </c>
      <c r="B43" s="80">
        <v>840</v>
      </c>
      <c r="C43" s="80">
        <v>847</v>
      </c>
      <c r="D43" s="80">
        <v>861</v>
      </c>
      <c r="E43" s="80"/>
      <c r="F43" s="91">
        <f>B43+C43+D43</f>
        <v>2548</v>
      </c>
      <c r="G43" s="9"/>
      <c r="H43" s="91" t="s">
        <v>5</v>
      </c>
      <c r="I43" s="146">
        <v>849</v>
      </c>
      <c r="J43" s="112"/>
      <c r="M43" s="30"/>
      <c r="N43" s="30"/>
      <c r="O43" s="15"/>
      <c r="P43" s="16"/>
      <c r="S43" s="16"/>
      <c r="W43" s="1"/>
    </row>
    <row r="44" spans="1:27" ht="13.5" thickTop="1" x14ac:dyDescent="0.2">
      <c r="A44" s="28" t="s">
        <v>28</v>
      </c>
      <c r="B44" s="11"/>
      <c r="C44" s="11"/>
      <c r="D44" s="11"/>
      <c r="E44" s="11"/>
      <c r="F44" s="92"/>
      <c r="G44" s="92"/>
      <c r="H44" s="92"/>
      <c r="I44" s="45"/>
      <c r="J44" s="111"/>
      <c r="M44" s="15"/>
      <c r="P44" s="16"/>
      <c r="S44" s="16"/>
      <c r="W44" s="1"/>
    </row>
    <row r="45" spans="1:27" x14ac:dyDescent="0.2">
      <c r="A45" s="9"/>
      <c r="B45" s="11"/>
      <c r="C45" s="11"/>
      <c r="D45" s="11"/>
      <c r="E45" s="11"/>
      <c r="F45" s="92"/>
      <c r="G45" s="9"/>
      <c r="H45" s="92"/>
      <c r="I45" s="45"/>
      <c r="J45" s="112"/>
      <c r="M45" s="30" t="s">
        <v>37</v>
      </c>
      <c r="N45" s="30"/>
      <c r="O45" s="15"/>
      <c r="P45" s="16"/>
      <c r="S45" s="30" t="s">
        <v>40</v>
      </c>
      <c r="T45" s="30"/>
      <c r="U45" s="15"/>
      <c r="V45" s="16"/>
    </row>
    <row r="46" spans="1:27" x14ac:dyDescent="0.2">
      <c r="A46" s="9" t="s">
        <v>10</v>
      </c>
      <c r="B46" s="11">
        <v>800</v>
      </c>
      <c r="C46" s="11">
        <v>0</v>
      </c>
      <c r="D46" s="11">
        <v>845</v>
      </c>
      <c r="E46" s="11"/>
      <c r="F46" s="92">
        <f>SUM(B46:E46)</f>
        <v>1645</v>
      </c>
      <c r="G46" s="9">
        <f>SUM(F46)</f>
        <v>1645</v>
      </c>
      <c r="H46" s="92" t="s">
        <v>10</v>
      </c>
      <c r="I46" s="45">
        <v>823</v>
      </c>
      <c r="J46" s="111"/>
      <c r="M46" s="19">
        <v>1</v>
      </c>
      <c r="N46" s="126" t="s">
        <v>62</v>
      </c>
      <c r="O46" s="124" t="s">
        <v>56</v>
      </c>
      <c r="P46" s="16"/>
      <c r="S46" s="11" t="s">
        <v>57</v>
      </c>
      <c r="Y46" s="123"/>
      <c r="Z46" s="19"/>
      <c r="AA46" s="16"/>
    </row>
    <row r="47" spans="1:27" x14ac:dyDescent="0.2">
      <c r="A47" s="9" t="s">
        <v>2</v>
      </c>
      <c r="B47" s="11">
        <v>860</v>
      </c>
      <c r="C47" s="11">
        <v>827</v>
      </c>
      <c r="D47" s="11">
        <v>865</v>
      </c>
      <c r="E47" s="11"/>
      <c r="F47" s="92">
        <f>SUM(B47:E47)</f>
        <v>2552</v>
      </c>
      <c r="G47" s="9"/>
      <c r="H47" s="92" t="s">
        <v>2</v>
      </c>
      <c r="I47" s="45">
        <v>851</v>
      </c>
      <c r="J47" s="147" t="s">
        <v>39</v>
      </c>
      <c r="M47" s="19">
        <v>3</v>
      </c>
      <c r="N47" s="19" t="s">
        <v>11</v>
      </c>
      <c r="O47" s="125" t="s">
        <v>52</v>
      </c>
      <c r="P47" s="19"/>
      <c r="S47" s="11" t="s">
        <v>58</v>
      </c>
      <c r="X47" s="123"/>
      <c r="Y47" s="19"/>
      <c r="Z47" s="19"/>
      <c r="AA47" s="16"/>
    </row>
    <row r="48" spans="1:27" x14ac:dyDescent="0.2">
      <c r="A48" s="9" t="s">
        <v>11</v>
      </c>
      <c r="B48" s="11">
        <v>840</v>
      </c>
      <c r="C48" s="11">
        <v>0</v>
      </c>
      <c r="D48" s="11">
        <v>856</v>
      </c>
      <c r="E48" s="11"/>
      <c r="F48" s="92">
        <f>B48+C48+D48</f>
        <v>1696</v>
      </c>
      <c r="G48" s="9"/>
      <c r="H48" s="92" t="s">
        <v>11</v>
      </c>
      <c r="I48" s="144">
        <v>848</v>
      </c>
      <c r="J48" s="109"/>
      <c r="M48" s="19">
        <v>2</v>
      </c>
      <c r="N48" s="19" t="s">
        <v>11</v>
      </c>
      <c r="O48" s="125" t="s">
        <v>53</v>
      </c>
      <c r="P48" s="19"/>
      <c r="S48" s="11" t="s">
        <v>59</v>
      </c>
      <c r="X48" s="123"/>
      <c r="Y48" s="19"/>
      <c r="Z48" s="19"/>
      <c r="AA48" s="16"/>
    </row>
    <row r="49" spans="1:27" ht="13.5" thickBot="1" x14ac:dyDescent="0.25">
      <c r="A49" s="74" t="s">
        <v>16</v>
      </c>
      <c r="B49" s="80">
        <v>0</v>
      </c>
      <c r="C49" s="80">
        <v>821</v>
      </c>
      <c r="D49" s="80">
        <v>821</v>
      </c>
      <c r="E49" s="80"/>
      <c r="F49" s="91">
        <f>B49+C49+D49</f>
        <v>1642</v>
      </c>
      <c r="G49" s="9"/>
      <c r="H49" s="91" t="s">
        <v>16</v>
      </c>
      <c r="I49" s="146">
        <v>821</v>
      </c>
      <c r="J49" s="110"/>
      <c r="M49" s="19">
        <v>3</v>
      </c>
      <c r="N49" s="19" t="s">
        <v>11</v>
      </c>
      <c r="O49" s="125" t="s">
        <v>54</v>
      </c>
      <c r="P49" s="19"/>
      <c r="S49" s="11" t="s">
        <v>60</v>
      </c>
      <c r="X49" s="123"/>
      <c r="Y49" s="19"/>
      <c r="Z49" s="19"/>
      <c r="AA49" s="16"/>
    </row>
    <row r="50" spans="1:27" ht="13.5" thickTop="1" x14ac:dyDescent="0.2">
      <c r="A50" s="28" t="s">
        <v>30</v>
      </c>
      <c r="B50" s="11"/>
      <c r="C50" s="11"/>
      <c r="D50" s="11"/>
      <c r="E50" s="11"/>
      <c r="F50" s="92"/>
      <c r="G50" s="92"/>
      <c r="H50" s="92"/>
      <c r="I50" s="48"/>
      <c r="J50" s="107"/>
      <c r="M50" s="19">
        <v>5</v>
      </c>
      <c r="N50" s="19" t="s">
        <v>17</v>
      </c>
      <c r="O50" s="125" t="s">
        <v>55</v>
      </c>
      <c r="P50" s="19"/>
      <c r="S50" s="11" t="s">
        <v>61</v>
      </c>
      <c r="X50" s="123"/>
      <c r="Y50" s="19"/>
      <c r="Z50" s="19"/>
      <c r="AA50" s="16"/>
    </row>
    <row r="51" spans="1:27" ht="13.5" thickBot="1" x14ac:dyDescent="0.25">
      <c r="A51" s="74" t="s">
        <v>8</v>
      </c>
      <c r="B51" s="80">
        <v>0</v>
      </c>
      <c r="C51" s="80">
        <v>823</v>
      </c>
      <c r="D51" s="80">
        <v>857</v>
      </c>
      <c r="E51" s="80"/>
      <c r="F51" s="91">
        <f>B51+C51+D51</f>
        <v>1680</v>
      </c>
      <c r="G51" s="92"/>
      <c r="H51" s="91" t="s">
        <v>8</v>
      </c>
      <c r="I51" s="146">
        <v>840</v>
      </c>
      <c r="J51" s="107"/>
      <c r="P51" s="16"/>
      <c r="X51" s="11"/>
      <c r="AA51" s="16"/>
    </row>
    <row r="52" spans="1:27" ht="13.5" thickTop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P52" s="15"/>
    </row>
    <row r="53" spans="1:27" x14ac:dyDescent="0.2">
      <c r="P53" s="15"/>
    </row>
    <row r="54" spans="1:27" x14ac:dyDescent="0.2">
      <c r="P54" s="15"/>
    </row>
    <row r="55" spans="1:27" x14ac:dyDescent="0.2">
      <c r="P55" s="15"/>
    </row>
    <row r="56" spans="1:27" x14ac:dyDescent="0.2">
      <c r="P56" s="15"/>
    </row>
    <row r="57" spans="1:27" x14ac:dyDescent="0.2">
      <c r="P57" s="15"/>
    </row>
    <row r="58" spans="1:27" x14ac:dyDescent="0.2">
      <c r="P58" s="15"/>
    </row>
  </sheetData>
  <sortState xmlns:xlrd2="http://schemas.microsoft.com/office/spreadsheetml/2017/richdata2" ref="Z16:AA21">
    <sortCondition descending="1" ref="AA16:AA21"/>
  </sortState>
  <mergeCells count="9">
    <mergeCell ref="Z24:AA24"/>
    <mergeCell ref="V24:W24"/>
    <mergeCell ref="Z1:AA1"/>
    <mergeCell ref="B3:F3"/>
    <mergeCell ref="I3:M3"/>
    <mergeCell ref="O3:S3"/>
    <mergeCell ref="B1:S1"/>
    <mergeCell ref="V1:W1"/>
    <mergeCell ref="V3:W3"/>
  </mergeCells>
  <phoneticPr fontId="0" type="noConversion"/>
  <pageMargins left="0.19685039370078741" right="0.15748031496062992" top="0.39370078740157483" bottom="0.39370078740157483" header="0.19685039370078741" footer="0.19685039370078741"/>
  <pageSetup paperSize="9" scale="65" orientation="landscape" r:id="rId1"/>
  <headerFooter alignWithMargins="0">
    <oddHeader>&amp;LPOD/muziek/exercitie/schieten 2024&amp;R&amp;D</oddHeader>
    <oddFooter>&amp;Loverzicht BF 2024 / GE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2" sqref="H1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POD 2024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Knops</dc:creator>
  <cp:lastModifiedBy>Ger Eussen</cp:lastModifiedBy>
  <cp:lastPrinted>2024-09-09T18:07:06Z</cp:lastPrinted>
  <dcterms:created xsi:type="dcterms:W3CDTF">2004-08-23T08:36:48Z</dcterms:created>
  <dcterms:modified xsi:type="dcterms:W3CDTF">2024-09-09T18:08:06Z</dcterms:modified>
</cp:coreProperties>
</file>